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405" activeTab="0"/>
  </bookViews>
  <sheets>
    <sheet name="10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<sst xmlns="http://schemas.openxmlformats.org/spreadsheetml/2006/main" count="37" uniqueCount="34">
  <si>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</si>
  <si>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一、本月每人收午餐費 710  元
二、應收午餐費207,925元
       學  生270人(270*710=191,700)
       教職員19人(19*710=13,490)
       工 友 及替代伇3人(3*710=13,490)
       小  計 292人 共207,320元
       部分用餐3人605元                                                        
三、免收減收午餐費
       (1)全免及減收學</t>
  </si>
  <si>
    <t>102年10月份學校午餐費收支結算表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</si>
  <si>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</si>
  <si>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</si>
  <si>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</si>
  <si>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</si>
  <si>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</si>
  <si>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</si>
  <si>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</si>
  <si>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</si>
  <si>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</si>
  <si>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</si>
  <si>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</si>
  <si>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t>副   食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</si>
  <si>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</si>
  <si>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</si>
  <si>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</si>
  <si>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</si>
  <si>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</si>
  <si>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</si>
  <si>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</si>
  <si>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</si>
  <si>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</si>
  <si>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</si>
  <si>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</si>
  <si>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元
</t>
  </si>
  <si>
    <t>支出合計</t>
  </si>
  <si>
    <t>本月合計</t>
  </si>
  <si>
    <t>本月結存</t>
  </si>
  <si>
    <t>合計</t>
  </si>
  <si>
    <t>備   註</t>
  </si>
  <si>
    <r>
      <t>一、本月補助費收入包括下列各項：</t>
    </r>
    <r>
      <rPr>
        <sz val="12"/>
        <rFont val="標楷體"/>
        <family val="4"/>
      </rPr>
      <t xml:space="preserve">
二、本月補助費支出包括下列各項：</t>
    </r>
  </si>
  <si>
    <t xml:space="preserve">製表                   出納                     會計                       執行秘書                       校長   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</si>
</sst>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_);[Red]\(#,##0\)"/>
    <numFmt numFmtId="184" formatCode="#,##0.00_);[Red]\(#,##0.00\)"/>
    <numFmt numFmtId="185" formatCode="m&quot;月&quot;d&quot;日&quot;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0_);[Red]\(0\)"/>
    <numFmt numFmtId="190" formatCode="0_ "/>
    <numFmt numFmtId="191" formatCode="0.00_);[Red]\(0.00\)"/>
    <numFmt numFmtId="192" formatCode="_-* #,##0.000_-;\-* #,##0.000_-;_-* &quot;-&quot;??_-;_-@_-"/>
    <numFmt numFmtId="193" formatCode="_-* #,##0.0000_-;\-* #,##0.0000_-;_-* &quot;-&quot;??_-;_-@_-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188" fontId="22" fillId="0" borderId="10" xfId="33" applyNumberFormat="1" applyFont="1" applyBorder="1" applyAlignment="1">
      <alignment horizontal="center" vertical="center"/>
    </xf>
    <xf numFmtId="188" fontId="22" fillId="0" borderId="10" xfId="33" applyNumberFormat="1" applyFont="1" applyBorder="1" applyAlignment="1">
      <alignment vertical="center"/>
    </xf>
    <xf numFmtId="10" fontId="22" fillId="0" borderId="10" xfId="39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9" fontId="22" fillId="0" borderId="10" xfId="39" applyFont="1" applyBorder="1" applyAlignment="1">
      <alignment vertical="center"/>
    </xf>
    <xf numFmtId="188" fontId="22" fillId="0" borderId="0" xfId="33" applyNumberFormat="1" applyFont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4180;&#21320;&#39184;\&#26119;&#24179;&#22283;&#20013;102&#23416;&#24180;&#24230;&#23416;&#26657;&#21320;&#39184;&#36027;&#26126;&#32048;&#20998;&#39006;&#241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結算"/>
      <sheetName val="01分類帳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7">
        <row r="1">
          <cell r="A1" t="str">
            <v>嘉義縣立昇平國民中學</v>
          </cell>
        </row>
      </sheetData>
      <sheetData sheetId="8">
        <row r="4">
          <cell r="P4">
            <v>54350</v>
          </cell>
        </row>
        <row r="40">
          <cell r="G40">
            <v>13182</v>
          </cell>
          <cell r="H40">
            <v>51840</v>
          </cell>
          <cell r="I40">
            <v>5640</v>
          </cell>
          <cell r="J40">
            <v>9680</v>
          </cell>
          <cell r="K40">
            <v>44012</v>
          </cell>
          <cell r="L40">
            <v>0</v>
          </cell>
          <cell r="M40">
            <v>1700</v>
          </cell>
          <cell r="N40">
            <v>2830</v>
          </cell>
        </row>
        <row r="41">
          <cell r="G41">
            <v>20787</v>
          </cell>
          <cell r="H41">
            <v>414724</v>
          </cell>
          <cell r="I41">
            <v>15065</v>
          </cell>
          <cell r="J41">
            <v>9680</v>
          </cell>
          <cell r="K41">
            <v>100790</v>
          </cell>
          <cell r="L41">
            <v>73560</v>
          </cell>
          <cell r="M41">
            <v>2750</v>
          </cell>
          <cell r="N41">
            <v>3735</v>
          </cell>
          <cell r="P41">
            <v>351801</v>
          </cell>
        </row>
        <row r="44">
          <cell r="F44">
            <v>426335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G13" sqref="G13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5.00390625" style="10" customWidth="1"/>
    <col min="8" max="8" width="11.00390625" style="1" customWidth="1"/>
    <col min="9" max="16384" width="8.875" style="1" customWidth="1"/>
  </cols>
  <sheetData>
    <row r="1" spans="1:8" ht="29.25" customHeight="1">
      <c r="A1" s="12" t="str">
        <f>'[1]09結算'!A1:C1</f>
        <v>嘉義縣立昇平國民中學</v>
      </c>
      <c r="B1" s="12"/>
      <c r="C1" s="12"/>
      <c r="D1" s="11" t="s">
        <v>2</v>
      </c>
      <c r="E1" s="11"/>
      <c r="F1" s="11"/>
      <c r="G1" s="11"/>
      <c r="H1" s="11"/>
    </row>
    <row r="2" spans="1:8" ht="25.5" customHeight="1">
      <c r="A2" s="20" t="s">
        <v>3</v>
      </c>
      <c r="B2" s="20"/>
      <c r="C2" s="20"/>
      <c r="D2" s="20" t="s">
        <v>4</v>
      </c>
      <c r="E2" s="20"/>
      <c r="F2" s="20"/>
      <c r="G2" s="20" t="s">
        <v>0</v>
      </c>
      <c r="H2" s="20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'[1]10分類帳'!P4</f>
        <v>54350</v>
      </c>
      <c r="C4" s="16" t="s">
        <v>1</v>
      </c>
      <c r="D4" s="2" t="s">
        <v>12</v>
      </c>
      <c r="E4" s="4">
        <f>'[1]10分類帳'!G40</f>
        <v>13182</v>
      </c>
      <c r="F4" s="5">
        <f>E4/E13</f>
        <v>0.1022780174420409</v>
      </c>
      <c r="G4" s="4">
        <f>'[1]10分類帳'!G41</f>
        <v>20787</v>
      </c>
      <c r="H4" s="5">
        <f>G4/G13</f>
        <v>0.03242441400674787</v>
      </c>
    </row>
    <row r="5" spans="1:8" ht="25.5" customHeight="1">
      <c r="A5" s="2" t="s">
        <v>13</v>
      </c>
      <c r="B5" s="4">
        <f>'[1]10分類帳'!F44</f>
        <v>426335</v>
      </c>
      <c r="C5" s="17"/>
      <c r="D5" s="2" t="s">
        <v>14</v>
      </c>
      <c r="E5" s="4">
        <f>'[1]10分類帳'!H40</f>
        <v>51840</v>
      </c>
      <c r="F5" s="5">
        <f>E5/E13</f>
        <v>0.40222215325408894</v>
      </c>
      <c r="G5" s="4">
        <f>'[1]10分類帳'!H41</f>
        <v>414724</v>
      </c>
      <c r="H5" s="5">
        <f>G5/G13</f>
        <v>0.6469034817210038</v>
      </c>
    </row>
    <row r="6" spans="1:8" ht="29.25" customHeight="1">
      <c r="A6" s="6" t="s">
        <v>15</v>
      </c>
      <c r="B6" s="4">
        <f>'[1]10分類帳'!G44</f>
        <v>0</v>
      </c>
      <c r="C6" s="17"/>
      <c r="D6" s="2" t="s">
        <v>16</v>
      </c>
      <c r="E6" s="4">
        <f>'[1]10分類帳'!I40</f>
        <v>5640</v>
      </c>
      <c r="F6" s="5">
        <f>E6/E13</f>
        <v>0.04376028056236616</v>
      </c>
      <c r="G6" s="4">
        <f>'[1]10分類帳'!I41</f>
        <v>15065</v>
      </c>
      <c r="H6" s="5">
        <f>G6/G13</f>
        <v>0.023499004041547925</v>
      </c>
    </row>
    <row r="7" spans="1:8" ht="32.25" customHeight="1">
      <c r="A7" s="7" t="s">
        <v>17</v>
      </c>
      <c r="B7" s="4">
        <f>'[1]10分類帳'!H44</f>
        <v>0</v>
      </c>
      <c r="C7" s="17"/>
      <c r="D7" s="2" t="s">
        <v>18</v>
      </c>
      <c r="E7" s="4">
        <f>'[1]10分類帳'!J40</f>
        <v>9680</v>
      </c>
      <c r="F7" s="5">
        <f>E7/E13</f>
        <v>0.07510629713540859</v>
      </c>
      <c r="G7" s="4">
        <f>'[1]10分類帳'!J41</f>
        <v>9680</v>
      </c>
      <c r="H7" s="5">
        <f>G7/G13</f>
        <v>0.01509926047940152</v>
      </c>
    </row>
    <row r="8" spans="1:8" ht="30" customHeight="1">
      <c r="A8" s="7" t="s">
        <v>19</v>
      </c>
      <c r="B8" s="4">
        <f>'[1]10分類帳'!I44</f>
        <v>0</v>
      </c>
      <c r="C8" s="17"/>
      <c r="D8" s="2" t="s">
        <v>20</v>
      </c>
      <c r="E8" s="4">
        <f>'[1]10分類帳'!K40</f>
        <v>44012</v>
      </c>
      <c r="F8" s="5">
        <f>E8/E13</f>
        <v>0.34148536668632257</v>
      </c>
      <c r="G8" s="4">
        <f>'[1]10分類帳'!K41</f>
        <v>100790</v>
      </c>
      <c r="H8" s="5">
        <f>G8/$G$13</f>
        <v>0.15721637021889248</v>
      </c>
    </row>
    <row r="9" spans="1:8" ht="33" customHeight="1">
      <c r="A9" s="8" t="s">
        <v>21</v>
      </c>
      <c r="B9" s="4">
        <f>'[1]10分類帳'!J44</f>
        <v>0</v>
      </c>
      <c r="C9" s="17"/>
      <c r="D9" s="2" t="s">
        <v>22</v>
      </c>
      <c r="E9" s="4">
        <f>'[1]10分類帳'!L40</f>
        <v>0</v>
      </c>
      <c r="F9" s="5">
        <f>E9/E13</f>
        <v>0</v>
      </c>
      <c r="G9" s="4">
        <f>'[1]10分類帳'!L41</f>
        <v>73560</v>
      </c>
      <c r="H9" s="5">
        <f>G9/$G$13</f>
        <v>0.11474190091578262</v>
      </c>
    </row>
    <row r="10" spans="1:8" ht="24" customHeight="1">
      <c r="A10" s="2" t="s">
        <v>23</v>
      </c>
      <c r="B10" s="4">
        <f>'[1]10分類帳'!K44</f>
        <v>0</v>
      </c>
      <c r="C10" s="17"/>
      <c r="D10" s="2" t="s">
        <v>24</v>
      </c>
      <c r="E10" s="4">
        <f>'[1]10分類帳'!M40</f>
        <v>1700</v>
      </c>
      <c r="F10" s="5">
        <f>E10/E13</f>
        <v>0.013190155488656466</v>
      </c>
      <c r="G10" s="4">
        <f>'[1]10分類帳'!M41</f>
        <v>2750</v>
      </c>
      <c r="H10" s="5">
        <f>G10/$G$13</f>
        <v>0.004289562636193614</v>
      </c>
    </row>
    <row r="11" spans="1:8" ht="31.5" customHeight="1">
      <c r="A11" s="8"/>
      <c r="B11" s="4">
        <f>'[1]10分類帳'!L44</f>
        <v>0</v>
      </c>
      <c r="C11" s="17"/>
      <c r="D11" s="2" t="s">
        <v>25</v>
      </c>
      <c r="E11" s="4">
        <f>'[1]10分類帳'!N40</f>
        <v>2830</v>
      </c>
      <c r="F11" s="5">
        <f>E11/E13</f>
        <v>0.021957729431116353</v>
      </c>
      <c r="G11" s="4">
        <f>'[1]10分類帳'!N41</f>
        <v>3735</v>
      </c>
      <c r="H11" s="5">
        <f>G11/$G$13</f>
        <v>0.005826005980430236</v>
      </c>
    </row>
    <row r="12" spans="1:8" ht="21" customHeight="1">
      <c r="A12" s="2"/>
      <c r="B12" s="4">
        <f>'[1]10分類帳'!M44</f>
        <v>0</v>
      </c>
      <c r="C12" s="18" t="s">
        <v>26</v>
      </c>
      <c r="D12" s="8"/>
      <c r="E12" s="4"/>
      <c r="F12" s="5"/>
      <c r="G12" s="4"/>
      <c r="H12" s="5"/>
    </row>
    <row r="13" spans="1:8" ht="34.5" customHeight="1">
      <c r="A13" s="2"/>
      <c r="B13" s="4"/>
      <c r="C13" s="18"/>
      <c r="D13" s="2" t="s">
        <v>27</v>
      </c>
      <c r="E13" s="4">
        <f>SUM(E4:E12)</f>
        <v>128884</v>
      </c>
      <c r="F13" s="5">
        <f>(E13-E8)/(E13-E8)</f>
        <v>1</v>
      </c>
      <c r="G13" s="4">
        <f>SUM(G4:G12)</f>
        <v>641091</v>
      </c>
      <c r="H13" s="5">
        <f>(G13-G8)/(G13-G8)</f>
        <v>1</v>
      </c>
    </row>
    <row r="14" spans="1:8" ht="38.25" customHeight="1">
      <c r="A14" s="2" t="s">
        <v>28</v>
      </c>
      <c r="B14" s="4">
        <f>SUM(B5:B12)</f>
        <v>426335</v>
      </c>
      <c r="C14" s="18"/>
      <c r="D14" s="2" t="s">
        <v>29</v>
      </c>
      <c r="E14" s="4">
        <f>'[1]10分類帳'!P41</f>
        <v>351801</v>
      </c>
      <c r="F14" s="5"/>
      <c r="G14" s="4">
        <f>E14</f>
        <v>351801</v>
      </c>
      <c r="H14" s="5"/>
    </row>
    <row r="15" spans="1:8" ht="38.25" customHeight="1">
      <c r="A15" s="2" t="s">
        <v>30</v>
      </c>
      <c r="B15" s="4">
        <f>B14+B4</f>
        <v>480685</v>
      </c>
      <c r="C15" s="19"/>
      <c r="D15" s="2" t="s">
        <v>30</v>
      </c>
      <c r="E15" s="4">
        <f>E13+E14</f>
        <v>480685</v>
      </c>
      <c r="F15" s="9">
        <f>SUM(F4:F11)</f>
        <v>1</v>
      </c>
      <c r="G15" s="4">
        <f>G13+G14</f>
        <v>992892</v>
      </c>
      <c r="H15" s="9">
        <f>SUM(H4:H11)</f>
        <v>1</v>
      </c>
    </row>
    <row r="16" spans="1:8" ht="68.25" customHeight="1">
      <c r="A16" s="2" t="s">
        <v>31</v>
      </c>
      <c r="B16" s="13" t="s">
        <v>32</v>
      </c>
      <c r="C16" s="14"/>
      <c r="D16" s="14"/>
      <c r="E16" s="14"/>
      <c r="F16" s="14"/>
      <c r="G16" s="14"/>
      <c r="H16" s="14"/>
    </row>
    <row r="17" spans="1:8" ht="27" customHeight="1">
      <c r="A17" s="15" t="s">
        <v>33</v>
      </c>
      <c r="B17" s="15"/>
      <c r="C17" s="15"/>
      <c r="D17" s="15"/>
      <c r="E17" s="15"/>
      <c r="F17" s="15"/>
      <c r="G17" s="15"/>
      <c r="H17" s="15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account</cp:lastModifiedBy>
  <dcterms:created xsi:type="dcterms:W3CDTF">2013-11-29T01:43:32Z</dcterms:created>
  <dcterms:modified xsi:type="dcterms:W3CDTF">2013-11-29T01:44:56Z</dcterms:modified>
  <cp:category/>
  <cp:version/>
  <cp:contentType/>
  <cp:contentStatus/>
</cp:coreProperties>
</file>