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075" windowHeight="6930" activeTab="0"/>
  </bookViews>
  <sheets>
    <sheet name="02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<sst xmlns="http://schemas.openxmlformats.org/spreadsheetml/2006/main" count="37" uniqueCount="34">
  <si>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</si>
  <si>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103年2月份學校午餐費收支結算表</t>
  </si>
  <si>
    <t>收     入     部     分</t>
  </si>
  <si>
    <t>支    出    部    分</t>
  </si>
  <si>
    <r>
      <t>項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</rPr>
      <t>目</t>
    </r>
  </si>
  <si>
    <r>
      <t>金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額</t>
    </r>
  </si>
  <si>
    <r>
      <t>說</t>
    </r>
    <r>
      <rPr>
        <sz val="12"/>
        <rFont val="Arial"/>
        <family val="2"/>
      </rPr>
      <t xml:space="preserve">             </t>
    </r>
    <r>
      <rPr>
        <sz val="12"/>
        <rFont val="標楷體"/>
        <family val="4"/>
      </rPr>
      <t>明</t>
    </r>
  </si>
  <si>
    <r>
      <t>項</t>
    </r>
    <r>
      <rPr>
        <sz val="12"/>
        <rFont val="Arial"/>
        <family val="2"/>
      </rPr>
      <t xml:space="preserve">   </t>
    </r>
    <r>
      <rPr>
        <sz val="12"/>
        <rFont val="標楷體"/>
        <family val="4"/>
      </rPr>
      <t>目</t>
    </r>
  </si>
  <si>
    <r>
      <t>金</t>
    </r>
    <r>
      <rPr>
        <sz val="12"/>
        <rFont val="Arial"/>
        <family val="2"/>
      </rPr>
      <t xml:space="preserve">   </t>
    </r>
    <r>
      <rPr>
        <sz val="12"/>
        <rFont val="標楷體"/>
        <family val="4"/>
      </rPr>
      <t>額</t>
    </r>
  </si>
  <si>
    <t>百分比</t>
  </si>
  <si>
    <t>上月結存</t>
  </si>
  <si>
    <r>
      <t>一、本月每人收午餐費</t>
    </r>
    <r>
      <rPr>
        <sz val="12"/>
        <rFont val="Arial"/>
        <family val="2"/>
      </rPr>
      <t>455</t>
    </r>
    <r>
      <rPr>
        <sz val="12"/>
        <rFont val="標楷體"/>
        <family val="4"/>
      </rPr>
      <t>元
二、應收午餐費</t>
    </r>
    <r>
      <rPr>
        <sz val="12"/>
        <rFont val="Arial"/>
        <family val="2"/>
      </rPr>
      <t>294</t>
    </r>
    <r>
      <rPr>
        <sz val="12"/>
        <rFont val="標楷體"/>
        <family val="4"/>
      </rPr>
      <t>人</t>
    </r>
    <r>
      <rPr>
        <sz val="12"/>
        <rFont val="Arial"/>
        <family val="2"/>
      </rPr>
      <t>133,770</t>
    </r>
    <r>
      <rPr>
        <sz val="12"/>
        <rFont val="標楷體"/>
        <family val="4"/>
      </rPr>
      <t xml:space="preserve">元
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</rPr>
      <t>學生</t>
    </r>
    <r>
      <rPr>
        <sz val="12"/>
        <rFont val="Arial"/>
        <family val="2"/>
      </rPr>
      <t>272</t>
    </r>
    <r>
      <rPr>
        <sz val="12"/>
        <rFont val="標楷體"/>
        <family val="4"/>
      </rPr>
      <t>人</t>
    </r>
    <r>
      <rPr>
        <sz val="12"/>
        <rFont val="Arial"/>
        <family val="2"/>
      </rPr>
      <t>,</t>
    </r>
    <r>
      <rPr>
        <sz val="12"/>
        <rFont val="標楷體"/>
        <family val="4"/>
      </rPr>
      <t>教職員</t>
    </r>
    <r>
      <rPr>
        <sz val="12"/>
        <rFont val="Arial"/>
        <family val="2"/>
      </rPr>
      <t>19</t>
    </r>
    <r>
      <rPr>
        <sz val="12"/>
        <rFont val="標楷體"/>
        <family val="4"/>
      </rPr>
      <t xml:space="preserve">人
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</rPr>
      <t>工友</t>
    </r>
    <r>
      <rPr>
        <sz val="12"/>
        <rFont val="Arial"/>
        <family val="2"/>
      </rPr>
      <t>2</t>
    </r>
    <r>
      <rPr>
        <sz val="12"/>
        <rFont val="標楷體"/>
        <family val="4"/>
      </rPr>
      <t>人</t>
    </r>
    <r>
      <rPr>
        <sz val="12"/>
        <rFont val="Arial"/>
        <family val="2"/>
      </rPr>
      <t>,</t>
    </r>
    <r>
      <rPr>
        <sz val="12"/>
        <rFont val="標楷體"/>
        <family val="4"/>
      </rPr>
      <t>替代役</t>
    </r>
    <r>
      <rPr>
        <sz val="12"/>
        <rFont val="Arial"/>
        <family val="2"/>
      </rPr>
      <t>1</t>
    </r>
    <r>
      <rPr>
        <sz val="12"/>
        <rFont val="標楷體"/>
        <family val="4"/>
      </rPr>
      <t>人</t>
    </r>
    <r>
      <rPr>
        <sz val="12"/>
        <rFont val="Arial"/>
        <family val="2"/>
      </rPr>
      <t xml:space="preserve">  
</t>
    </r>
    <r>
      <rPr>
        <sz val="12"/>
        <rFont val="標楷體"/>
        <family val="4"/>
      </rPr>
      <t xml:space="preserve">三、本月預收午餐費
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</rPr>
      <t>學生</t>
    </r>
    <r>
      <rPr>
        <sz val="12"/>
        <rFont val="Arial"/>
        <family val="2"/>
      </rPr>
      <t>266</t>
    </r>
    <r>
      <rPr>
        <sz val="12"/>
        <rFont val="標楷體"/>
        <family val="4"/>
      </rPr>
      <t>人</t>
    </r>
    <r>
      <rPr>
        <sz val="12"/>
        <rFont val="Arial"/>
        <family val="2"/>
      </rPr>
      <t>336,585</t>
    </r>
    <r>
      <rPr>
        <sz val="12"/>
        <rFont val="標楷體"/>
        <family val="4"/>
      </rPr>
      <t>元
四、免收減收午餐費：</t>
    </r>
    <r>
      <rPr>
        <sz val="12"/>
        <rFont val="Arial"/>
        <family val="2"/>
      </rPr>
      <t>63</t>
    </r>
    <r>
      <rPr>
        <sz val="12"/>
        <rFont val="標楷體"/>
        <family val="4"/>
      </rPr>
      <t>人</t>
    </r>
    <r>
      <rPr>
        <sz val="12"/>
        <rFont val="Arial"/>
        <family val="2"/>
      </rPr>
      <t>28,145</t>
    </r>
    <r>
      <rPr>
        <sz val="12"/>
        <rFont val="標楷體"/>
        <family val="4"/>
      </rPr>
      <t xml:space="preserve">元
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</rPr>
      <t>全免及減收學生午餐費</t>
    </r>
    <r>
      <rPr>
        <sz val="12"/>
        <rFont val="Arial"/>
        <family val="2"/>
      </rPr>
      <t xml:space="preserve"> 
</t>
    </r>
    <r>
      <rPr>
        <sz val="12"/>
        <rFont val="標楷體"/>
        <family val="4"/>
      </rPr>
      <t>五、本月退費：</t>
    </r>
    <r>
      <rPr>
        <sz val="12"/>
        <rFont val="Arial"/>
        <family val="2"/>
      </rPr>
      <t xml:space="preserve"> 0  </t>
    </r>
    <r>
      <rPr>
        <sz val="12"/>
        <rFont val="標楷體"/>
        <family val="4"/>
      </rPr>
      <t>人</t>
    </r>
    <r>
      <rPr>
        <sz val="12"/>
        <rFont val="Arial"/>
        <family val="2"/>
      </rPr>
      <t xml:space="preserve"> 0 </t>
    </r>
    <r>
      <rPr>
        <sz val="12"/>
        <rFont val="標楷體"/>
        <family val="4"/>
      </rPr>
      <t xml:space="preserve">元
</t>
    </r>
    <r>
      <rPr>
        <sz val="12"/>
        <rFont val="Arial"/>
        <family val="2"/>
      </rPr>
      <t xml:space="preserve">    (1)</t>
    </r>
    <r>
      <rPr>
        <sz val="12"/>
        <rFont val="標楷體"/>
        <family val="4"/>
      </rPr>
      <t>本月</t>
    </r>
    <r>
      <rPr>
        <sz val="12"/>
        <rFont val="Arial"/>
        <family val="2"/>
      </rPr>
      <t xml:space="preserve">  0 </t>
    </r>
    <r>
      <rPr>
        <sz val="12"/>
        <rFont val="標楷體"/>
        <family val="4"/>
      </rPr>
      <t>人</t>
    </r>
    <r>
      <rPr>
        <sz val="12"/>
        <rFont val="Arial"/>
        <family val="2"/>
      </rPr>
      <t xml:space="preserve"> 0  </t>
    </r>
    <r>
      <rPr>
        <sz val="12"/>
        <rFont val="標楷體"/>
        <family val="4"/>
      </rPr>
      <t xml:space="preserve">元
</t>
    </r>
    <r>
      <rPr>
        <sz val="12"/>
        <rFont val="Arial"/>
        <family val="2"/>
      </rPr>
      <t xml:space="preserve">    (2)</t>
    </r>
    <r>
      <rPr>
        <sz val="12"/>
        <rFont val="標楷體"/>
        <family val="4"/>
      </rPr>
      <t>前月</t>
    </r>
    <r>
      <rPr>
        <sz val="12"/>
        <rFont val="Arial"/>
        <family val="2"/>
      </rPr>
      <t>0</t>
    </r>
    <r>
      <rPr>
        <sz val="12"/>
        <rFont val="標楷體"/>
        <family val="4"/>
      </rPr>
      <t>人</t>
    </r>
    <r>
      <rPr>
        <sz val="12"/>
        <rFont val="Arial"/>
        <family val="2"/>
      </rPr>
      <t>0</t>
    </r>
    <r>
      <rPr>
        <sz val="12"/>
        <rFont val="標楷體"/>
        <family val="4"/>
      </rPr>
      <t>元
六、本月未繳午餐費：</t>
    </r>
    <r>
      <rPr>
        <sz val="12"/>
        <rFont val="Arial"/>
        <family val="2"/>
      </rPr>
      <t xml:space="preserve">0 </t>
    </r>
    <r>
      <rPr>
        <sz val="12"/>
        <rFont val="標楷體"/>
        <family val="4"/>
      </rPr>
      <t>人</t>
    </r>
    <r>
      <rPr>
        <sz val="12"/>
        <rFont val="Arial"/>
        <family val="2"/>
      </rPr>
      <t xml:space="preserve"> 0</t>
    </r>
    <r>
      <rPr>
        <sz val="12"/>
        <rFont val="標楷體"/>
        <family val="4"/>
      </rPr>
      <t xml:space="preserve">元
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</rPr>
      <t>（附繳納午餐費情形統計表）</t>
    </r>
    <r>
      <rPr>
        <sz val="12"/>
        <rFont val="Arial"/>
        <family val="2"/>
      </rPr>
      <t xml:space="preserve"> 
</t>
    </r>
    <r>
      <rPr>
        <sz val="12"/>
        <rFont val="標楷體"/>
        <family val="4"/>
      </rPr>
      <t>七、以前未繳午餐費：計</t>
    </r>
    <r>
      <rPr>
        <sz val="12"/>
        <rFont val="Arial"/>
        <family val="2"/>
      </rPr>
      <t>31</t>
    </r>
    <r>
      <rPr>
        <sz val="12"/>
        <rFont val="標楷體"/>
        <family val="4"/>
      </rPr>
      <t>人</t>
    </r>
    <r>
      <rPr>
        <sz val="12"/>
        <rFont val="Arial"/>
        <family val="2"/>
      </rPr>
      <t xml:space="preserve"> 17,235</t>
    </r>
    <r>
      <rPr>
        <sz val="12"/>
        <rFont val="標楷體"/>
        <family val="4"/>
      </rPr>
      <t>元</t>
    </r>
  </si>
  <si>
    <r>
      <t>主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食</t>
    </r>
  </si>
  <si>
    <t>本月午餐費</t>
  </si>
  <si>
    <r>
      <t>副</t>
    </r>
    <r>
      <rPr>
        <sz val="12"/>
        <rFont val="Arial"/>
        <family val="2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</si>
  <si>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</si>
  <si>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r>
      <t>食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油</t>
    </r>
  </si>
  <si>
    <t>中低低收入戶學生補助費</t>
  </si>
  <si>
    <t>調味品</t>
  </si>
  <si>
    <t>清寒學生
補助費</t>
  </si>
  <si>
    <t>人事費</t>
  </si>
  <si>
    <t>烹調人員工作補貼費</t>
  </si>
  <si>
    <r>
      <t>燃料費</t>
    </r>
    <r>
      <rPr>
        <sz val="12"/>
        <rFont val="Arial"/>
        <family val="2"/>
      </rPr>
      <t>(</t>
    </r>
    <r>
      <rPr>
        <sz val="12"/>
        <rFont val="標楷體"/>
        <family val="4"/>
      </rPr>
      <t>水電</t>
    </r>
    <r>
      <rPr>
        <sz val="12"/>
        <rFont val="Arial"/>
        <family val="2"/>
      </rPr>
      <t>)</t>
    </r>
  </si>
  <si>
    <r>
      <t>其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他</t>
    </r>
  </si>
  <si>
    <t>設備維護費</t>
  </si>
  <si>
    <t>預收午餐費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</si>
  <si>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</si>
  <si>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</si>
  <si>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</si>
  <si>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</si>
  <si>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</si>
  <si>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</si>
  <si>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</si>
  <si>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  製表                 出納                   會計                   執行秘書                     校長    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</si>
</sst>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_);[Red]\(#,##0\)"/>
    <numFmt numFmtId="184" formatCode="#,##0.00_);[Red]\(#,##0.00\)"/>
    <numFmt numFmtId="185" formatCode="m&quot;月&quot;d&quot;日&quot;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0_);[Red]\(0\)"/>
    <numFmt numFmtId="190" formatCode="0_ "/>
    <numFmt numFmtId="191" formatCode="0.00_);[Red]\(0.00\)"/>
    <numFmt numFmtId="192" formatCode="_-* #,##0.000_-;\-* #,##0.000_-;_-* &quot;-&quot;??_-;_-@_-"/>
    <numFmt numFmtId="193" formatCode="_-* #,##0.0000_-;\-* #,##0.0000_-;_-* &quot;-&quot;??_-;_-@_-"/>
  </numFmts>
  <fonts count="2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Arial"/>
      <family val="2"/>
    </font>
    <font>
      <sz val="10"/>
      <name val="標楷體"/>
      <family val="4"/>
    </font>
    <font>
      <sz val="1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88" fontId="22" fillId="0" borderId="11" xfId="33" applyNumberFormat="1" applyFont="1" applyBorder="1" applyAlignment="1">
      <alignment horizontal="center" vertical="center"/>
    </xf>
    <xf numFmtId="188" fontId="23" fillId="0" borderId="11" xfId="33" applyNumberFormat="1" applyFont="1" applyBorder="1" applyAlignment="1">
      <alignment vertical="center"/>
    </xf>
    <xf numFmtId="0" fontId="22" fillId="0" borderId="12" xfId="0" applyFont="1" applyBorder="1" applyAlignment="1">
      <alignment horizontal="left" vertical="top" wrapText="1"/>
    </xf>
    <xf numFmtId="10" fontId="23" fillId="0" borderId="11" xfId="39" applyNumberFormat="1" applyFont="1" applyBorder="1" applyAlignment="1">
      <alignment vertical="center"/>
    </xf>
    <xf numFmtId="0" fontId="22" fillId="0" borderId="13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top" wrapText="1"/>
    </xf>
    <xf numFmtId="9" fontId="23" fillId="0" borderId="11" xfId="39" applyFont="1" applyBorder="1" applyAlignment="1">
      <alignment vertical="center"/>
    </xf>
    <xf numFmtId="0" fontId="22" fillId="0" borderId="11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188" fontId="22" fillId="0" borderId="0" xfId="33" applyNumberFormat="1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23416;&#24180;&#24230;&#21320;&#39184;&#36027;&#26126;&#32048;&#20998;&#39006;&#241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5">
        <row r="1">
          <cell r="A1" t="str">
            <v>嘉義縣立昇平國民中學</v>
          </cell>
        </row>
      </sheetData>
      <sheetData sheetId="16">
        <row r="4">
          <cell r="P4">
            <v>132936</v>
          </cell>
        </row>
        <row r="23">
          <cell r="G23">
            <v>0</v>
          </cell>
          <cell r="H23">
            <v>114300</v>
          </cell>
          <cell r="I23">
            <v>5760</v>
          </cell>
          <cell r="J23">
            <v>7110</v>
          </cell>
          <cell r="K23">
            <v>0</v>
          </cell>
          <cell r="L23">
            <v>0</v>
          </cell>
          <cell r="M23">
            <v>650</v>
          </cell>
          <cell r="N23">
            <v>1200</v>
          </cell>
          <cell r="P23">
            <v>325090</v>
          </cell>
        </row>
        <row r="24">
          <cell r="G24">
            <v>69510</v>
          </cell>
          <cell r="H24">
            <v>894384</v>
          </cell>
          <cell r="I24">
            <v>36945</v>
          </cell>
          <cell r="J24">
            <v>25940</v>
          </cell>
          <cell r="K24">
            <v>299290</v>
          </cell>
          <cell r="L24">
            <v>130070</v>
          </cell>
          <cell r="M24">
            <v>4600</v>
          </cell>
          <cell r="N24">
            <v>24465</v>
          </cell>
          <cell r="P24">
            <v>458026</v>
          </cell>
        </row>
        <row r="27">
          <cell r="F27">
            <v>107005</v>
          </cell>
          <cell r="G27">
            <v>9810</v>
          </cell>
          <cell r="L27">
            <v>337295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D20" sqref="D20"/>
    </sheetView>
  </sheetViews>
  <sheetFormatPr defaultColWidth="8.875" defaultRowHeight="16.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390625" style="20" customWidth="1"/>
    <col min="8" max="8" width="11.75390625" style="3" customWidth="1"/>
    <col min="9" max="16384" width="8.875" style="3" customWidth="1"/>
  </cols>
  <sheetData>
    <row r="1" spans="1:8" ht="25.5">
      <c r="A1" s="1" t="str">
        <f>'[1]01結算'!A1:C1</f>
        <v>嘉義縣立昇平國民中學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'[1]02分類帳'!P4</f>
        <v>132936</v>
      </c>
      <c r="C4" s="8" t="s">
        <v>11</v>
      </c>
      <c r="D4" s="5" t="s">
        <v>12</v>
      </c>
      <c r="E4" s="7">
        <f>'[1]02分類帳'!G23</f>
        <v>0</v>
      </c>
      <c r="F4" s="9">
        <f aca="true" t="shared" si="0" ref="F4:F12">E4/($E$13)</f>
        <v>0</v>
      </c>
      <c r="G4" s="7">
        <f>'[1]02分類帳'!G24</f>
        <v>69510</v>
      </c>
      <c r="H4" s="9">
        <f aca="true" t="shared" si="1" ref="H4:H12">G4/($G$13)</f>
        <v>0.04680165149030032</v>
      </c>
    </row>
    <row r="5" spans="1:8" ht="25.5" customHeight="1">
      <c r="A5" s="5" t="s">
        <v>13</v>
      </c>
      <c r="B5" s="7">
        <f>'[1]02分類帳'!F27</f>
        <v>107005</v>
      </c>
      <c r="C5" s="10"/>
      <c r="D5" s="5" t="s">
        <v>14</v>
      </c>
      <c r="E5" s="7">
        <f>'[1]02分類帳'!H23</f>
        <v>114300</v>
      </c>
      <c r="F5" s="9">
        <f t="shared" si="0"/>
        <v>0.8859091613703302</v>
      </c>
      <c r="G5" s="7">
        <f>'[1]02分類帳'!H24</f>
        <v>894384</v>
      </c>
      <c r="H5" s="9">
        <f t="shared" si="1"/>
        <v>0.6021960619551253</v>
      </c>
    </row>
    <row r="6" spans="1:8" ht="29.25" customHeight="1">
      <c r="A6" s="11" t="s">
        <v>15</v>
      </c>
      <c r="B6" s="7">
        <f>'[1]02分類帳'!G27</f>
        <v>9810</v>
      </c>
      <c r="C6" s="10"/>
      <c r="D6" s="5" t="s">
        <v>16</v>
      </c>
      <c r="E6" s="7">
        <f>'[1]02分類帳'!I23</f>
        <v>5760</v>
      </c>
      <c r="F6" s="9">
        <f t="shared" si="0"/>
        <v>0.04464424120291428</v>
      </c>
      <c r="G6" s="7">
        <f>'[1]02分類帳'!I24</f>
        <v>36945</v>
      </c>
      <c r="H6" s="9">
        <f t="shared" si="1"/>
        <v>0.024875370656152286</v>
      </c>
    </row>
    <row r="7" spans="1:8" ht="30.75" customHeight="1">
      <c r="A7" s="12" t="s">
        <v>17</v>
      </c>
      <c r="B7" s="7">
        <f>'[1]02分類帳'!H27</f>
        <v>0</v>
      </c>
      <c r="C7" s="10"/>
      <c r="D7" s="5" t="s">
        <v>18</v>
      </c>
      <c r="E7" s="7">
        <f>'[1]02分類帳'!J23</f>
        <v>7110</v>
      </c>
      <c r="F7" s="9">
        <f t="shared" si="0"/>
        <v>0.05510773523484731</v>
      </c>
      <c r="G7" s="7">
        <f>'[1]02分類帳'!J24</f>
        <v>25940</v>
      </c>
      <c r="H7" s="9">
        <f t="shared" si="1"/>
        <v>0.017465614151321973</v>
      </c>
    </row>
    <row r="8" spans="1:8" ht="30" customHeight="1">
      <c r="A8" s="12" t="s">
        <v>19</v>
      </c>
      <c r="B8" s="7">
        <f>'[1]02分類帳'!I27</f>
        <v>0</v>
      </c>
      <c r="C8" s="10"/>
      <c r="D8" s="5" t="s">
        <v>20</v>
      </c>
      <c r="E8" s="7">
        <f>'[1]02分類帳'!K23</f>
        <v>0</v>
      </c>
      <c r="F8" s="9">
        <f t="shared" si="0"/>
        <v>0</v>
      </c>
      <c r="G8" s="7">
        <f>'[1]02分類帳'!K24</f>
        <v>299290</v>
      </c>
      <c r="H8" s="9">
        <f t="shared" si="1"/>
        <v>0.20151440475517168</v>
      </c>
    </row>
    <row r="9" spans="1:8" ht="30" customHeight="1">
      <c r="A9" s="13" t="s">
        <v>21</v>
      </c>
      <c r="B9" s="7">
        <f>'[1]02分類帳'!J27</f>
        <v>0</v>
      </c>
      <c r="C9" s="10"/>
      <c r="D9" s="5" t="s">
        <v>22</v>
      </c>
      <c r="E9" s="7">
        <f>'[1]02分類帳'!L23</f>
        <v>0</v>
      </c>
      <c r="F9" s="9">
        <f t="shared" si="0"/>
        <v>0</v>
      </c>
      <c r="G9" s="7">
        <f>'[1]02分類帳'!L24</f>
        <v>130070</v>
      </c>
      <c r="H9" s="9">
        <f t="shared" si="1"/>
        <v>0.08757719478266959</v>
      </c>
    </row>
    <row r="10" spans="1:8" ht="28.5" customHeight="1">
      <c r="A10" s="5" t="s">
        <v>23</v>
      </c>
      <c r="B10" s="7">
        <f>'[1]02分類帳'!K27</f>
        <v>0</v>
      </c>
      <c r="C10" s="10"/>
      <c r="D10" s="5" t="s">
        <v>24</v>
      </c>
      <c r="E10" s="7">
        <f>'[1]02分類帳'!M23</f>
        <v>650</v>
      </c>
      <c r="F10" s="9">
        <f t="shared" si="0"/>
        <v>0.005037978607967757</v>
      </c>
      <c r="G10" s="7">
        <f>'[1]02分類帳'!M24</f>
        <v>4600</v>
      </c>
      <c r="H10" s="9">
        <f t="shared" si="1"/>
        <v>0.0030972176212830022</v>
      </c>
    </row>
    <row r="11" spans="1:8" ht="24.75" customHeight="1">
      <c r="A11" s="11" t="s">
        <v>25</v>
      </c>
      <c r="B11" s="7">
        <f>'[1]02分類帳'!L27</f>
        <v>337295</v>
      </c>
      <c r="C11" s="10"/>
      <c r="D11" s="5" t="s">
        <v>26</v>
      </c>
      <c r="E11" s="7">
        <f>'[1]02分類帳'!N23</f>
        <v>1200</v>
      </c>
      <c r="F11" s="9">
        <f t="shared" si="0"/>
        <v>0.009300883583940475</v>
      </c>
      <c r="G11" s="7">
        <f>'[1]02分類帳'!N24</f>
        <v>24465</v>
      </c>
      <c r="H11" s="9">
        <f t="shared" si="1"/>
        <v>0.016472484587975792</v>
      </c>
    </row>
    <row r="12" spans="1:8" ht="22.5" customHeight="1">
      <c r="A12" s="14"/>
      <c r="B12" s="7">
        <f>'[1]02分類帳'!M27</f>
        <v>0</v>
      </c>
      <c r="C12" s="10"/>
      <c r="D12" s="15"/>
      <c r="E12" s="7"/>
      <c r="F12" s="9">
        <f t="shared" si="0"/>
        <v>0</v>
      </c>
      <c r="G12" s="7"/>
      <c r="H12" s="9">
        <f t="shared" si="1"/>
        <v>0</v>
      </c>
    </row>
    <row r="13" spans="1:8" ht="33" customHeight="1">
      <c r="A13" s="14"/>
      <c r="B13" s="7">
        <f>'[1]02分類帳'!N27</f>
        <v>0</v>
      </c>
      <c r="C13" s="10"/>
      <c r="D13" s="5" t="s">
        <v>27</v>
      </c>
      <c r="E13" s="7">
        <f>SUM(E4:E12)</f>
        <v>129020</v>
      </c>
      <c r="F13" s="9">
        <f>(E13-E8)/(E13-E8)</f>
        <v>1</v>
      </c>
      <c r="G13" s="7">
        <f>SUM(G4:G12)</f>
        <v>1485204</v>
      </c>
      <c r="H13" s="9">
        <f>(G13-G8)/(G13-G8)</f>
        <v>1</v>
      </c>
    </row>
    <row r="14" spans="1:8" ht="30.75" customHeight="1">
      <c r="A14" s="5" t="s">
        <v>28</v>
      </c>
      <c r="B14" s="7">
        <f>SUM(B5:B13)</f>
        <v>454110</v>
      </c>
      <c r="C14" s="10"/>
      <c r="D14" s="5" t="s">
        <v>29</v>
      </c>
      <c r="E14" s="7">
        <f>'[1]02分類帳'!P23</f>
        <v>325090</v>
      </c>
      <c r="F14" s="9"/>
      <c r="G14" s="7">
        <f>'[1]02分類帳'!P24</f>
        <v>458026</v>
      </c>
      <c r="H14" s="9"/>
    </row>
    <row r="15" spans="1:8" ht="34.5" customHeight="1">
      <c r="A15" s="5" t="s">
        <v>30</v>
      </c>
      <c r="B15" s="7">
        <f>B14+B4</f>
        <v>587046</v>
      </c>
      <c r="C15" s="16"/>
      <c r="D15" s="5" t="s">
        <v>30</v>
      </c>
      <c r="E15" s="7">
        <f>E13+E14</f>
        <v>454110</v>
      </c>
      <c r="F15" s="17">
        <f>SUM(F4:F11)</f>
        <v>1</v>
      </c>
      <c r="G15" s="7">
        <f>G13+G14</f>
        <v>1943230</v>
      </c>
      <c r="H15" s="17">
        <f>SUM(H4:H11)</f>
        <v>1</v>
      </c>
    </row>
    <row r="16" spans="1:8" ht="68.25" customHeight="1">
      <c r="A16" s="5" t="s">
        <v>31</v>
      </c>
      <c r="B16" s="18" t="s">
        <v>32</v>
      </c>
      <c r="C16" s="18"/>
      <c r="D16" s="18"/>
      <c r="E16" s="18"/>
      <c r="F16" s="18"/>
      <c r="G16" s="18"/>
      <c r="H16" s="18"/>
    </row>
    <row r="17" spans="1:8" ht="27" customHeight="1">
      <c r="A17" s="19" t="s">
        <v>33</v>
      </c>
      <c r="B17" s="19"/>
      <c r="C17" s="19"/>
      <c r="D17" s="19"/>
      <c r="E17" s="19"/>
      <c r="F17" s="19"/>
      <c r="G17" s="19"/>
      <c r="H17" s="19"/>
    </row>
  </sheetData>
  <sheetProtection/>
  <mergeCells count="8">
    <mergeCell ref="D1:H1"/>
    <mergeCell ref="A1:C1"/>
    <mergeCell ref="B16:H16"/>
    <mergeCell ref="A17:H17"/>
    <mergeCell ref="A2:C2"/>
    <mergeCell ref="D2:F2"/>
    <mergeCell ref="G2:H2"/>
    <mergeCell ref="C4:C15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account</cp:lastModifiedBy>
  <dcterms:created xsi:type="dcterms:W3CDTF">2014-03-12T01:44:32Z</dcterms:created>
  <dcterms:modified xsi:type="dcterms:W3CDTF">2014-03-12T01:44:55Z</dcterms:modified>
  <cp:category/>
  <cp:version/>
  <cp:contentType/>
  <cp:contentStatus/>
</cp:coreProperties>
</file>